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ECB89734-C6BB-443A-852A-19DF98D321CB}" xr6:coauthVersionLast="46" xr6:coauthVersionMax="46" xr10:uidLastSave="{00000000-0000-0000-0000-000000000000}"/>
  <bookViews>
    <workbookView xWindow="-108" yWindow="-108" windowWidth="23256" windowHeight="12576" activeTab="4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  <sheet name="05.12.2025.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5" l="1"/>
  <c r="C9" i="5" s="1"/>
  <c r="D80" i="4"/>
  <c r="D72" i="4"/>
  <c r="D75" i="4"/>
  <c r="D76" i="4" s="1"/>
  <c r="D64" i="4"/>
  <c r="D57" i="4"/>
  <c r="D31" i="4"/>
  <c r="D60" i="4"/>
  <c r="D53" i="4"/>
  <c r="D50" i="4"/>
  <c r="D20" i="4"/>
  <c r="D12" i="4"/>
  <c r="D60" i="3"/>
  <c r="D59" i="3"/>
  <c r="D55" i="3"/>
  <c r="D52" i="3"/>
  <c r="D49" i="3"/>
  <c r="D56" i="3" s="1"/>
  <c r="D46" i="3"/>
  <c r="D43" i="3"/>
  <c r="D39" i="3"/>
  <c r="D36" i="3"/>
  <c r="D16" i="3"/>
  <c r="C10" i="2"/>
  <c r="C9" i="2"/>
  <c r="C104" i="1"/>
  <c r="C98" i="1"/>
  <c r="C93" i="1"/>
  <c r="C86" i="1"/>
  <c r="C83" i="1"/>
  <c r="C80" i="1"/>
  <c r="C49" i="1"/>
  <c r="C23" i="1"/>
  <c r="C20" i="1"/>
  <c r="C17" i="1"/>
  <c r="C13" i="1"/>
  <c r="C8" i="1"/>
  <c r="D81" i="4" l="1"/>
  <c r="C99" i="1"/>
  <c r="C105" i="1" s="1"/>
</calcChain>
</file>

<file path=xl/sharedStrings.xml><?xml version="1.0" encoding="utf-8"?>
<sst xmlns="http://schemas.openxmlformats.org/spreadsheetml/2006/main" count="255" uniqueCount="178">
  <si>
    <t xml:space="preserve">ISPLATE SA BUDŽETSKOG RAČUNA PO </t>
  </si>
  <si>
    <t xml:space="preserve">NAMENAMA I DOBAVLJAČIMA </t>
  </si>
  <si>
    <t>01.12.2025.</t>
  </si>
  <si>
    <t xml:space="preserve">1. ISHRANA  10-2025-2 -RFZO TRANSFERI </t>
  </si>
  <si>
    <t xml:space="preserve">AMICUS </t>
  </si>
  <si>
    <t xml:space="preserve">ILLI GROUP </t>
  </si>
  <si>
    <t>UKUPNO ISHRANA</t>
  </si>
  <si>
    <t xml:space="preserve">2. REGAENSI 10-2025-2 -RFZO TRANSFERI </t>
  </si>
  <si>
    <t xml:space="preserve">BIOGNOST </t>
  </si>
  <si>
    <t xml:space="preserve">UNI-CHEM </t>
  </si>
  <si>
    <t xml:space="preserve">PROMEDIA </t>
  </si>
  <si>
    <t xml:space="preserve">UKUPNO REAGENSI </t>
  </si>
  <si>
    <t xml:space="preserve">3. OSTALI UGR.MAT.ORTOPEDIJA 10-2025-2 -RFZO TRANSFERI </t>
  </si>
  <si>
    <t xml:space="preserve">ECOTRADE </t>
  </si>
  <si>
    <t>MAYMEDICA D.O.O.</t>
  </si>
  <si>
    <t>UKUPNO OSTALI UGR.MAT.</t>
  </si>
  <si>
    <t xml:space="preserve">4. OSTALI UGR.MAT. 10-2025-1 -RFZO TRANSFERI </t>
  </si>
  <si>
    <t>EUMED</t>
  </si>
  <si>
    <t xml:space="preserve">5. UGR.MAT.ORTOPEDIJA  10-2025-2 -RFZO TRANSFERI </t>
  </si>
  <si>
    <t>MARK MEDICAL</t>
  </si>
  <si>
    <t xml:space="preserve">UKUPNO LEK D LISTA </t>
  </si>
  <si>
    <t xml:space="preserve">6.OTM  10-2025-1 -RFZO TRANSFERI </t>
  </si>
  <si>
    <t xml:space="preserve"> ZAVOD ZA JAVNO ZDRAVLJE</t>
  </si>
  <si>
    <t>X-RAY KOŠUTIĆ-EKOTEH DOZIMETRIJA D.O.O.</t>
  </si>
  <si>
    <t>VOLAN SUBOTICA</t>
  </si>
  <si>
    <t>VELEBIT DOO</t>
  </si>
  <si>
    <t>TUTORIĆ DOO</t>
  </si>
  <si>
    <t>TORLAK INSTITUT ZA  VIRUSOLOGIJU</t>
  </si>
  <si>
    <t>STIGA</t>
  </si>
  <si>
    <t>REMONDIS MEDISON</t>
  </si>
  <si>
    <t xml:space="preserve"> MONT LHI</t>
  </si>
  <si>
    <t>MESSER-TEHNOGAS AD</t>
  </si>
  <si>
    <t xml:space="preserve"> MEDICOM DOO ŠABAC</t>
  </si>
  <si>
    <t>MEDALEX DOO ZEMUN - BG</t>
  </si>
  <si>
    <t>MED.FAK.UNIVERZITET BEOGRADU</t>
  </si>
  <si>
    <t>MAGNA PHARMACIA</t>
  </si>
  <si>
    <t>IBREA d.o.o.</t>
  </si>
  <si>
    <t>FLORA KOMERC DOO</t>
  </si>
  <si>
    <t>FEHER I OSTALI D.O.O.</t>
  </si>
  <si>
    <t xml:space="preserve"> EUROMEDICINA NOVI SAD</t>
  </si>
  <si>
    <t>ENGEL DOO</t>
  </si>
  <si>
    <t>ELECTRONIC DESIGN MEDICAL</t>
  </si>
  <si>
    <t xml:space="preserve"> BIROMARKET BM DOO</t>
  </si>
  <si>
    <t xml:space="preserve"> BIOGNOST S</t>
  </si>
  <si>
    <t>APOTEKARSKA USTANOVA GALENA LAB</t>
  </si>
  <si>
    <t xml:space="preserve"> ACOMA</t>
  </si>
  <si>
    <t>UKUPNO OTM</t>
  </si>
  <si>
    <t xml:space="preserve">7. SANITET 10-2025-1 -RFZO TRANSFERI </t>
  </si>
  <si>
    <t>VICOR DOO</t>
  </si>
  <si>
    <t>SUPERLAB</t>
  </si>
  <si>
    <t>SN MEDIC DOO</t>
  </si>
  <si>
    <t>SINOFARM DOO</t>
  </si>
  <si>
    <t xml:space="preserve"> SANOMED DOO</t>
  </si>
  <si>
    <t xml:space="preserve"> PROMEDIA DOO</t>
  </si>
  <si>
    <t>PAN STAR DOO NOVI SAD</t>
  </si>
  <si>
    <t>NEOMEDICA N.S.</t>
  </si>
  <si>
    <t xml:space="preserve"> MESSER-TEHNOGAS AD</t>
  </si>
  <si>
    <t>MEDTRONIC SRBIJA DOO</t>
  </si>
  <si>
    <t xml:space="preserve"> MEDISAL DOO</t>
  </si>
  <si>
    <t xml:space="preserve"> MEDIPRO MPM</t>
  </si>
  <si>
    <t>MEDICA LINEA PHARM</t>
  </si>
  <si>
    <t>MARK MEDICAL DOO</t>
  </si>
  <si>
    <t>LAVIEFARM DOO</t>
  </si>
  <si>
    <t>KARDIOMED doo</t>
  </si>
  <si>
    <t xml:space="preserve"> HERMES PHARMA d.o.o.</t>
  </si>
  <si>
    <t xml:space="preserve"> GOSPER DOO</t>
  </si>
  <si>
    <t>FARMALOGIST DOO</t>
  </si>
  <si>
    <t>ECOTRADE BG D.O.O.</t>
  </si>
  <si>
    <t xml:space="preserve"> DIACOR DOO</t>
  </si>
  <si>
    <t>BIMIDA D.O.O.</t>
  </si>
  <si>
    <t>B.BRAUN ADRIA RSRB DOO</t>
  </si>
  <si>
    <t>APTUS DOO BEOGRAD</t>
  </si>
  <si>
    <t xml:space="preserve"> AMG PHARM DOO</t>
  </si>
  <si>
    <t>UKUPNO SANITET</t>
  </si>
  <si>
    <t xml:space="preserve">8. ENERGENTI 10-2025-2- RFZO TRANSFERI </t>
  </si>
  <si>
    <t>ZAVOD ZA JAVNO ZDRAVLJE</t>
  </si>
  <si>
    <t>UKUPNO ENERGENTI</t>
  </si>
  <si>
    <t>9. LEK VAN UGOVORA  10-2025-2- RFZO TRANSFERI</t>
  </si>
  <si>
    <t>UKUPNO LEK VAN UGOVORA</t>
  </si>
  <si>
    <t>10. LEK LISTE U SZZ   10-2025-2- RFZO TRANSFERI</t>
  </si>
  <si>
    <t>AMICUS</t>
  </si>
  <si>
    <t>FARMALOGIST</t>
  </si>
  <si>
    <t>INO-PHARM</t>
  </si>
  <si>
    <t>PFIZER</t>
  </si>
  <si>
    <t xml:space="preserve">PHOENIX PHARMA </t>
  </si>
  <si>
    <t xml:space="preserve">UKUPNO LEK LISTE U SZZ </t>
  </si>
  <si>
    <t xml:space="preserve">11. KRV 11-2025-1 -RFZO TRANSFERI </t>
  </si>
  <si>
    <t xml:space="preserve">BEOHEM </t>
  </si>
  <si>
    <t xml:space="preserve">DIAHEM GRAMIM </t>
  </si>
  <si>
    <t xml:space="preserve">MAGNA PHARMACIA </t>
  </si>
  <si>
    <t>UKUPNO KRV</t>
  </si>
  <si>
    <t xml:space="preserve">UKUPNO TRANSFERI </t>
  </si>
  <si>
    <t>2. OSTALA PLAĆANJA</t>
  </si>
  <si>
    <t>RFZO-zarada 11.mesec</t>
  </si>
  <si>
    <t>UKUPNO OSTALO</t>
  </si>
  <si>
    <t>UKUPNO</t>
  </si>
  <si>
    <t>ALFRED ZARADA</t>
  </si>
  <si>
    <t>02.12.2025.</t>
  </si>
  <si>
    <t>1.OSTALO PL</t>
  </si>
  <si>
    <t xml:space="preserve">DNEVNICE </t>
  </si>
  <si>
    <t>PRENOS ZARADA</t>
  </si>
  <si>
    <t>UZT PROVIZIJA</t>
  </si>
  <si>
    <t>UKUPNO OSTALO PL</t>
  </si>
  <si>
    <t>03.12.2025.</t>
  </si>
  <si>
    <t>DIREKTNA PLAĆANJA</t>
  </si>
  <si>
    <t xml:space="preserve">1.REGAENSI </t>
  </si>
  <si>
    <t>EAST DIAGNOSTIC</t>
  </si>
  <si>
    <t xml:space="preserve">EUROMEDICINA </t>
  </si>
  <si>
    <t>MAYMEDICA</t>
  </si>
  <si>
    <t>PROMEDIA</t>
  </si>
  <si>
    <t>YUNYCOM</t>
  </si>
  <si>
    <t>VICOR</t>
  </si>
  <si>
    <t>UKUPNO REAGENSI</t>
  </si>
  <si>
    <t>2.SANITET</t>
  </si>
  <si>
    <t xml:space="preserve"> ATAN MARK D.O.O.</t>
  </si>
  <si>
    <t xml:space="preserve"> FARMALOGIST DOO</t>
  </si>
  <si>
    <t xml:space="preserve"> FLORA KOMERC DOO</t>
  </si>
  <si>
    <t xml:space="preserve"> FUTURE PHARM</t>
  </si>
  <si>
    <t>GOSPER DOO</t>
  </si>
  <si>
    <t>HUMANIS DOO BEOGRAD-ZVEZDARA</t>
  </si>
  <si>
    <t xml:space="preserve"> LAYON DOO</t>
  </si>
  <si>
    <t xml:space="preserve"> MEDIV D.O.O.</t>
  </si>
  <si>
    <t xml:space="preserve"> OMNI MEDIKAL D.O.O.</t>
  </si>
  <si>
    <t xml:space="preserve"> PHOENIX PHARMA DOO</t>
  </si>
  <si>
    <t>PROFESIONAL MEDIC doo VINČA</t>
  </si>
  <si>
    <t xml:space="preserve"> VEGA</t>
  </si>
  <si>
    <t xml:space="preserve">4.LEK C LISTA  </t>
  </si>
  <si>
    <t>ADOC DOO</t>
  </si>
  <si>
    <t xml:space="preserve">UKUPNO LEK C LISTA </t>
  </si>
  <si>
    <t xml:space="preserve">5.LEK N2 OBRAZAC </t>
  </si>
  <si>
    <t>PHARMA SWISS</t>
  </si>
  <si>
    <t>INOPHARM</t>
  </si>
  <si>
    <t xml:space="preserve">UKUPNO STENTOVI </t>
  </si>
  <si>
    <t>6.PACE MAKER</t>
  </si>
  <si>
    <t>MEDTRONIC</t>
  </si>
  <si>
    <t xml:space="preserve">UKUPNO PACE MAKER </t>
  </si>
  <si>
    <t xml:space="preserve">7.UM IMPLATANTI </t>
  </si>
  <si>
    <t>UKUPNO UM IMPLATANTI</t>
  </si>
  <si>
    <t>8. UGR.MAT.ORTOP.</t>
  </si>
  <si>
    <t>MAKLER</t>
  </si>
  <si>
    <t>UKUPNO UGR.MAT.ORTOP.</t>
  </si>
  <si>
    <t xml:space="preserve">9. HEMODIJALIZA </t>
  </si>
  <si>
    <t>FRESENIUS</t>
  </si>
  <si>
    <t>UKUPNO HEMODIJALIZA</t>
  </si>
  <si>
    <t xml:space="preserve">UKUPNO DIREKTNA PLAĆANJA </t>
  </si>
  <si>
    <t>2.OSTALO PL</t>
  </si>
  <si>
    <t>04.12.2025.</t>
  </si>
  <si>
    <t>GALEN FOKUS</t>
  </si>
  <si>
    <t>DENTAL</t>
  </si>
  <si>
    <t>ETER MEDICAL</t>
  </si>
  <si>
    <t>ZOREX</t>
  </si>
  <si>
    <t>MAGNA PHAR</t>
  </si>
  <si>
    <t>PHOENIX</t>
  </si>
  <si>
    <t>SOPHARMA</t>
  </si>
  <si>
    <t>VEGA</t>
  </si>
  <si>
    <t>ORTHOAID</t>
  </si>
  <si>
    <t>ECOTRADE</t>
  </si>
  <si>
    <t>TEHNOMED</t>
  </si>
  <si>
    <t>8.UM OSTALO</t>
  </si>
  <si>
    <t>UKUPNO UM OSTALO</t>
  </si>
  <si>
    <t xml:space="preserve">5.LEK </t>
  </si>
  <si>
    <t>B BRAUN</t>
  </si>
  <si>
    <t>BEOHEM</t>
  </si>
  <si>
    <t>BEOMEDICA</t>
  </si>
  <si>
    <t>BOEHRINGER</t>
  </si>
  <si>
    <t>ECOTRDE</t>
  </si>
  <si>
    <t>MEDICON</t>
  </si>
  <si>
    <t>MEDIKUNION</t>
  </si>
  <si>
    <t>PROTON</t>
  </si>
  <si>
    <t>UKUPNO LEK</t>
  </si>
  <si>
    <t>6.HEMOFILIJA</t>
  </si>
  <si>
    <t>UKUPNO HEMOFILIJA</t>
  </si>
  <si>
    <t>10.CITOSTATICI</t>
  </si>
  <si>
    <t>11.ENERGENTI</t>
  </si>
  <si>
    <t>CESTOR VEKS</t>
  </si>
  <si>
    <t>RFZO-doprinos bez neta</t>
  </si>
  <si>
    <t>05.12.2025.</t>
  </si>
  <si>
    <t>PUTNI TROŠAK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</si>
</sst>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1">
    <xf numFmtId="0" fontId="0" fillId="0" borderId="0" xfId="0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17" fontId="2" fillId="0" borderId="5" xfId="1" applyNumberFormat="1" applyBorder="1"/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3" borderId="1" xfId="1" applyNumberFormat="1" applyFont="1" applyFill="1" applyBorder="1" applyAlignment="1">
      <alignment horizontal="left"/>
    </xf>
    <xf numFmtId="17" fontId="2" fillId="0" borderId="5" xfId="1" applyNumberFormat="1" applyBorder="1" applyAlignment="1">
      <alignment horizontal="left"/>
    </xf>
    <xf numFmtId="17" fontId="5" fillId="0" borderId="3" xfId="1" applyNumberFormat="1" applyFont="1" applyBorder="1" applyAlignment="1">
      <alignment horizontal="left"/>
    </xf>
    <xf numFmtId="0" fontId="6" fillId="2" borderId="3" xfId="0" applyFont="1" applyFill="1" applyBorder="1" applyAlignment="1">
      <alignment horizontal="left" vertical="center"/>
    </xf>
    <xf numFmtId="4" fontId="6" fillId="2" borderId="4" xfId="0" applyNumberFormat="1" applyFont="1" applyFill="1" applyBorder="1" applyAlignment="1">
      <alignment vertical="center"/>
    </xf>
    <xf numFmtId="4" fontId="2" fillId="0" borderId="6" xfId="2" applyNumberFormat="1" applyBorder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0" fontId="7" fillId="2" borderId="7" xfId="1" applyFont="1" applyFill="1" applyBorder="1"/>
    <xf numFmtId="4" fontId="3" fillId="2" borderId="6" xfId="1" applyNumberFormat="1" applyFont="1" applyFill="1" applyBorder="1" applyAlignment="1">
      <alignment horizontal="right"/>
    </xf>
    <xf numFmtId="17" fontId="5" fillId="3" borderId="5" xfId="1" applyNumberFormat="1" applyFont="1" applyFill="1" applyBorder="1"/>
  </cellXfs>
  <cellStyles count="3">
    <cellStyle name="Normal_Sheet1" xfId="1" xr:uid="{0A7E1457-1930-4945-B2CC-AA875B1E9FD1}"/>
    <cellStyle name="Normalan" xfId="0" builtinId="0"/>
    <cellStyle name="Normalan 2" xfId="2" xr:uid="{4131C0C7-0C9D-416A-A2BA-559E603A79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05"/>
  <sheetViews>
    <sheetView workbookViewId="0">
      <selection sqref="A1:XFD104857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</v>
      </c>
    </row>
    <row r="5" spans="2:3" x14ac:dyDescent="0.3">
      <c r="B5" s="5" t="s">
        <v>3</v>
      </c>
      <c r="C5" s="6"/>
    </row>
    <row r="6" spans="2:3" x14ac:dyDescent="0.3">
      <c r="B6" s="7" t="s">
        <v>4</v>
      </c>
      <c r="C6" s="8">
        <v>6048</v>
      </c>
    </row>
    <row r="7" spans="2:3" x14ac:dyDescent="0.3">
      <c r="B7" s="7" t="s">
        <v>5</v>
      </c>
      <c r="C7" s="8">
        <v>1992325.09</v>
      </c>
    </row>
    <row r="8" spans="2:3" ht="15" thickBot="1" x14ac:dyDescent="0.35">
      <c r="B8" s="9" t="s">
        <v>6</v>
      </c>
      <c r="C8" s="10">
        <f>SUM(C6:C7)</f>
        <v>1998373.09</v>
      </c>
    </row>
    <row r="9" spans="2:3" x14ac:dyDescent="0.3">
      <c r="B9" s="5" t="s">
        <v>7</v>
      </c>
      <c r="C9" s="6"/>
    </row>
    <row r="10" spans="2:3" x14ac:dyDescent="0.3">
      <c r="B10" s="7" t="s">
        <v>8</v>
      </c>
      <c r="C10" s="8">
        <v>6720</v>
      </c>
    </row>
    <row r="11" spans="2:3" x14ac:dyDescent="0.3">
      <c r="B11" s="7" t="s">
        <v>9</v>
      </c>
      <c r="C11" s="8">
        <v>56520</v>
      </c>
    </row>
    <row r="12" spans="2:3" x14ac:dyDescent="0.3">
      <c r="B12" s="7" t="s">
        <v>10</v>
      </c>
      <c r="C12" s="8">
        <v>110254.8</v>
      </c>
    </row>
    <row r="13" spans="2:3" ht="15" thickBot="1" x14ac:dyDescent="0.35">
      <c r="B13" s="9" t="s">
        <v>11</v>
      </c>
      <c r="C13" s="10">
        <f>SUM(C10:C12)</f>
        <v>173494.8</v>
      </c>
    </row>
    <row r="14" spans="2:3" x14ac:dyDescent="0.3">
      <c r="B14" s="5" t="s">
        <v>12</v>
      </c>
      <c r="C14" s="6"/>
    </row>
    <row r="15" spans="2:3" x14ac:dyDescent="0.3">
      <c r="B15" s="7" t="s">
        <v>13</v>
      </c>
      <c r="C15" s="8">
        <v>4180</v>
      </c>
    </row>
    <row r="16" spans="2:3" x14ac:dyDescent="0.3">
      <c r="B16" s="7" t="s">
        <v>14</v>
      </c>
      <c r="C16" s="8">
        <v>242301.84</v>
      </c>
    </row>
    <row r="17" spans="2:3" ht="15" thickBot="1" x14ac:dyDescent="0.35">
      <c r="B17" s="9" t="s">
        <v>15</v>
      </c>
      <c r="C17" s="10">
        <f>SUM(C15:C16)</f>
        <v>246481.84</v>
      </c>
    </row>
    <row r="18" spans="2:3" x14ac:dyDescent="0.3">
      <c r="B18" s="5" t="s">
        <v>16</v>
      </c>
      <c r="C18" s="6"/>
    </row>
    <row r="19" spans="2:3" x14ac:dyDescent="0.3">
      <c r="B19" s="7" t="s">
        <v>17</v>
      </c>
      <c r="C19" s="8">
        <v>1419</v>
      </c>
    </row>
    <row r="20" spans="2:3" ht="15" thickBot="1" x14ac:dyDescent="0.35">
      <c r="B20" s="9" t="s">
        <v>15</v>
      </c>
      <c r="C20" s="10">
        <f>SUM(C19:C19)</f>
        <v>1419</v>
      </c>
    </row>
    <row r="21" spans="2:3" x14ac:dyDescent="0.3">
      <c r="B21" s="5" t="s">
        <v>18</v>
      </c>
      <c r="C21" s="6"/>
    </row>
    <row r="22" spans="2:3" x14ac:dyDescent="0.3">
      <c r="B22" s="7" t="s">
        <v>19</v>
      </c>
      <c r="C22" s="8">
        <v>198880</v>
      </c>
    </row>
    <row r="23" spans="2:3" ht="15" thickBot="1" x14ac:dyDescent="0.35">
      <c r="B23" s="9" t="s">
        <v>20</v>
      </c>
      <c r="C23" s="10">
        <f>SUM(C22:C22)</f>
        <v>198880</v>
      </c>
    </row>
    <row r="24" spans="2:3" x14ac:dyDescent="0.3">
      <c r="B24" s="5" t="s">
        <v>21</v>
      </c>
      <c r="C24" s="6"/>
    </row>
    <row r="25" spans="2:3" x14ac:dyDescent="0.3">
      <c r="B25" s="7" t="s">
        <v>22</v>
      </c>
      <c r="C25" s="8">
        <v>11709.59</v>
      </c>
    </row>
    <row r="26" spans="2:3" x14ac:dyDescent="0.3">
      <c r="B26" s="7" t="s">
        <v>23</v>
      </c>
      <c r="C26" s="8">
        <v>93720</v>
      </c>
    </row>
    <row r="27" spans="2:3" x14ac:dyDescent="0.3">
      <c r="B27" s="7" t="s">
        <v>24</v>
      </c>
      <c r="C27" s="8">
        <v>1127833.2</v>
      </c>
    </row>
    <row r="28" spans="2:3" x14ac:dyDescent="0.3">
      <c r="B28" s="7" t="s">
        <v>25</v>
      </c>
      <c r="C28" s="8">
        <v>17280</v>
      </c>
    </row>
    <row r="29" spans="2:3" x14ac:dyDescent="0.3">
      <c r="B29" s="7" t="s">
        <v>26</v>
      </c>
      <c r="C29" s="8">
        <v>255096</v>
      </c>
    </row>
    <row r="30" spans="2:3" x14ac:dyDescent="0.3">
      <c r="B30" s="7" t="s">
        <v>27</v>
      </c>
      <c r="C30" s="8">
        <v>68090</v>
      </c>
    </row>
    <row r="31" spans="2:3" x14ac:dyDescent="0.3">
      <c r="B31" s="7" t="s">
        <v>28</v>
      </c>
      <c r="C31" s="8">
        <v>374269.63</v>
      </c>
    </row>
    <row r="32" spans="2:3" x14ac:dyDescent="0.3">
      <c r="B32" s="7" t="s">
        <v>29</v>
      </c>
      <c r="C32" s="8">
        <v>494400</v>
      </c>
    </row>
    <row r="33" spans="2:3" x14ac:dyDescent="0.3">
      <c r="B33" s="7" t="s">
        <v>30</v>
      </c>
      <c r="C33" s="8">
        <v>394650</v>
      </c>
    </row>
    <row r="34" spans="2:3" x14ac:dyDescent="0.3">
      <c r="B34" s="7" t="s">
        <v>31</v>
      </c>
      <c r="C34" s="8">
        <v>1219.68</v>
      </c>
    </row>
    <row r="35" spans="2:3" x14ac:dyDescent="0.3">
      <c r="B35" s="7" t="s">
        <v>32</v>
      </c>
      <c r="C35" s="8">
        <v>80580</v>
      </c>
    </row>
    <row r="36" spans="2:3" x14ac:dyDescent="0.3">
      <c r="B36" s="7" t="s">
        <v>33</v>
      </c>
      <c r="C36" s="8">
        <v>36000</v>
      </c>
    </row>
    <row r="37" spans="2:3" x14ac:dyDescent="0.3">
      <c r="B37" s="7" t="s">
        <v>34</v>
      </c>
      <c r="C37" s="8">
        <v>360000</v>
      </c>
    </row>
    <row r="38" spans="2:3" x14ac:dyDescent="0.3">
      <c r="B38" s="7" t="s">
        <v>35</v>
      </c>
      <c r="C38" s="8">
        <v>996000</v>
      </c>
    </row>
    <row r="39" spans="2:3" x14ac:dyDescent="0.3">
      <c r="B39" s="7" t="s">
        <v>36</v>
      </c>
      <c r="C39" s="8">
        <v>37700.400000000001</v>
      </c>
    </row>
    <row r="40" spans="2:3" x14ac:dyDescent="0.3">
      <c r="B40" s="7" t="s">
        <v>37</v>
      </c>
      <c r="C40" s="8">
        <v>29988</v>
      </c>
    </row>
    <row r="41" spans="2:3" x14ac:dyDescent="0.3">
      <c r="B41" s="7" t="s">
        <v>38</v>
      </c>
      <c r="C41" s="8">
        <v>599340</v>
      </c>
    </row>
    <row r="42" spans="2:3" x14ac:dyDescent="0.3">
      <c r="B42" s="7" t="s">
        <v>39</v>
      </c>
      <c r="C42" s="8">
        <v>32400</v>
      </c>
    </row>
    <row r="43" spans="2:3" x14ac:dyDescent="0.3">
      <c r="B43" s="7" t="s">
        <v>40</v>
      </c>
      <c r="C43" s="8">
        <v>57024</v>
      </c>
    </row>
    <row r="44" spans="2:3" x14ac:dyDescent="0.3">
      <c r="B44" s="7" t="s">
        <v>41</v>
      </c>
      <c r="C44" s="8">
        <v>4800</v>
      </c>
    </row>
    <row r="45" spans="2:3" x14ac:dyDescent="0.3">
      <c r="B45" s="7" t="s">
        <v>42</v>
      </c>
      <c r="C45" s="8">
        <v>763038</v>
      </c>
    </row>
    <row r="46" spans="2:3" x14ac:dyDescent="0.3">
      <c r="B46" s="7" t="s">
        <v>43</v>
      </c>
      <c r="C46" s="8">
        <v>7440</v>
      </c>
    </row>
    <row r="47" spans="2:3" x14ac:dyDescent="0.3">
      <c r="B47" s="7" t="s">
        <v>44</v>
      </c>
      <c r="C47" s="8">
        <v>22948.92</v>
      </c>
    </row>
    <row r="48" spans="2:3" x14ac:dyDescent="0.3">
      <c r="B48" s="7" t="s">
        <v>45</v>
      </c>
      <c r="C48" s="8">
        <v>1070900.3999999999</v>
      </c>
    </row>
    <row r="49" spans="2:3" ht="15" thickBot="1" x14ac:dyDescent="0.35">
      <c r="B49" s="9" t="s">
        <v>46</v>
      </c>
      <c r="C49" s="10">
        <f>SUM(C25:C48)</f>
        <v>6936427.8200000003</v>
      </c>
    </row>
    <row r="50" spans="2:3" x14ac:dyDescent="0.3">
      <c r="B50" s="11" t="s">
        <v>47</v>
      </c>
      <c r="C50" s="6"/>
    </row>
    <row r="51" spans="2:3" x14ac:dyDescent="0.3">
      <c r="B51" s="12" t="s">
        <v>48</v>
      </c>
      <c r="C51" s="8">
        <v>97362</v>
      </c>
    </row>
    <row r="52" spans="2:3" x14ac:dyDescent="0.3">
      <c r="B52" s="12" t="s">
        <v>49</v>
      </c>
      <c r="C52" s="8">
        <v>54096</v>
      </c>
    </row>
    <row r="53" spans="2:3" x14ac:dyDescent="0.3">
      <c r="B53" s="12" t="s">
        <v>50</v>
      </c>
      <c r="C53" s="8">
        <v>54000</v>
      </c>
    </row>
    <row r="54" spans="2:3" x14ac:dyDescent="0.3">
      <c r="B54" s="12" t="s">
        <v>51</v>
      </c>
      <c r="C54" s="8">
        <v>10896</v>
      </c>
    </row>
    <row r="55" spans="2:3" x14ac:dyDescent="0.3">
      <c r="B55" s="12" t="s">
        <v>52</v>
      </c>
      <c r="C55" s="8">
        <v>854400</v>
      </c>
    </row>
    <row r="56" spans="2:3" x14ac:dyDescent="0.3">
      <c r="B56" s="12" t="s">
        <v>53</v>
      </c>
      <c r="C56" s="8">
        <v>720</v>
      </c>
    </row>
    <row r="57" spans="2:3" x14ac:dyDescent="0.3">
      <c r="B57" s="12" t="s">
        <v>54</v>
      </c>
      <c r="C57" s="8">
        <v>332634</v>
      </c>
    </row>
    <row r="58" spans="2:3" x14ac:dyDescent="0.3">
      <c r="B58" s="12" t="s">
        <v>55</v>
      </c>
      <c r="C58" s="8">
        <v>169620</v>
      </c>
    </row>
    <row r="59" spans="2:3" x14ac:dyDescent="0.3">
      <c r="B59" s="12" t="s">
        <v>56</v>
      </c>
      <c r="C59" s="8">
        <v>5022</v>
      </c>
    </row>
    <row r="60" spans="2:3" x14ac:dyDescent="0.3">
      <c r="B60" s="12" t="s">
        <v>57</v>
      </c>
      <c r="C60" s="8">
        <v>609024</v>
      </c>
    </row>
    <row r="61" spans="2:3" x14ac:dyDescent="0.3">
      <c r="B61" s="12" t="s">
        <v>58</v>
      </c>
      <c r="C61" s="8">
        <v>4824</v>
      </c>
    </row>
    <row r="62" spans="2:3" x14ac:dyDescent="0.3">
      <c r="B62" s="12" t="s">
        <v>59</v>
      </c>
      <c r="C62" s="8">
        <v>28800</v>
      </c>
    </row>
    <row r="63" spans="2:3" x14ac:dyDescent="0.3">
      <c r="B63" s="12" t="s">
        <v>32</v>
      </c>
      <c r="C63" s="8">
        <v>577750</v>
      </c>
    </row>
    <row r="64" spans="2:3" x14ac:dyDescent="0.3">
      <c r="B64" s="12" t="s">
        <v>60</v>
      </c>
      <c r="C64" s="8">
        <v>506400</v>
      </c>
    </row>
    <row r="65" spans="2:3" x14ac:dyDescent="0.3">
      <c r="B65" s="12" t="s">
        <v>14</v>
      </c>
      <c r="C65" s="8">
        <v>782084.33</v>
      </c>
    </row>
    <row r="66" spans="2:3" x14ac:dyDescent="0.3">
      <c r="B66" s="12" t="s">
        <v>61</v>
      </c>
      <c r="C66" s="8">
        <v>201250</v>
      </c>
    </row>
    <row r="67" spans="2:3" x14ac:dyDescent="0.3">
      <c r="B67" s="12" t="s">
        <v>35</v>
      </c>
      <c r="C67" s="8">
        <v>69421</v>
      </c>
    </row>
    <row r="68" spans="2:3" x14ac:dyDescent="0.3">
      <c r="B68" s="12" t="s">
        <v>62</v>
      </c>
      <c r="C68" s="8">
        <v>49680</v>
      </c>
    </row>
    <row r="69" spans="2:3" x14ac:dyDescent="0.3">
      <c r="B69" s="12" t="s">
        <v>63</v>
      </c>
      <c r="C69" s="8">
        <v>1912080</v>
      </c>
    </row>
    <row r="70" spans="2:3" x14ac:dyDescent="0.3">
      <c r="B70" s="12" t="s">
        <v>64</v>
      </c>
      <c r="C70" s="8">
        <v>151200</v>
      </c>
    </row>
    <row r="71" spans="2:3" x14ac:dyDescent="0.3">
      <c r="B71" s="12" t="s">
        <v>65</v>
      </c>
      <c r="C71" s="8">
        <v>10200</v>
      </c>
    </row>
    <row r="72" spans="2:3" x14ac:dyDescent="0.3">
      <c r="B72" s="12" t="s">
        <v>37</v>
      </c>
      <c r="C72" s="8">
        <v>22560</v>
      </c>
    </row>
    <row r="73" spans="2:3" x14ac:dyDescent="0.3">
      <c r="B73" s="12" t="s">
        <v>66</v>
      </c>
      <c r="C73" s="8">
        <v>25080</v>
      </c>
    </row>
    <row r="74" spans="2:3" x14ac:dyDescent="0.3">
      <c r="B74" s="12" t="s">
        <v>67</v>
      </c>
      <c r="C74" s="8">
        <v>51900</v>
      </c>
    </row>
    <row r="75" spans="2:3" x14ac:dyDescent="0.3">
      <c r="B75" s="12" t="s">
        <v>68</v>
      </c>
      <c r="C75" s="8">
        <v>24855.599999999999</v>
      </c>
    </row>
    <row r="76" spans="2:3" x14ac:dyDescent="0.3">
      <c r="B76" s="12" t="s">
        <v>69</v>
      </c>
      <c r="C76" s="8">
        <v>6000</v>
      </c>
    </row>
    <row r="77" spans="2:3" x14ac:dyDescent="0.3">
      <c r="B77" s="12" t="s">
        <v>70</v>
      </c>
      <c r="C77" s="8">
        <v>56100</v>
      </c>
    </row>
    <row r="78" spans="2:3" x14ac:dyDescent="0.3">
      <c r="B78" s="12" t="s">
        <v>71</v>
      </c>
      <c r="C78" s="8">
        <v>1153200</v>
      </c>
    </row>
    <row r="79" spans="2:3" x14ac:dyDescent="0.3">
      <c r="B79" s="12" t="s">
        <v>72</v>
      </c>
      <c r="C79" s="8">
        <v>20196</v>
      </c>
    </row>
    <row r="80" spans="2:3" ht="15" thickBot="1" x14ac:dyDescent="0.35">
      <c r="B80" s="13" t="s">
        <v>73</v>
      </c>
      <c r="C80" s="10">
        <f>SUM(C51:C79)</f>
        <v>7841354.9299999997</v>
      </c>
    </row>
    <row r="81" spans="2:3" x14ac:dyDescent="0.3">
      <c r="B81" s="5" t="s">
        <v>74</v>
      </c>
      <c r="C81" s="6"/>
    </row>
    <row r="82" spans="2:3" x14ac:dyDescent="0.3">
      <c r="B82" s="7" t="s">
        <v>75</v>
      </c>
      <c r="C82" s="8">
        <v>44160.17</v>
      </c>
    </row>
    <row r="83" spans="2:3" ht="15" thickBot="1" x14ac:dyDescent="0.35">
      <c r="B83" s="9" t="s">
        <v>76</v>
      </c>
      <c r="C83" s="10">
        <f>SUM(C82:C82)</f>
        <v>44160.17</v>
      </c>
    </row>
    <row r="84" spans="2:3" x14ac:dyDescent="0.3">
      <c r="B84" s="5" t="s">
        <v>77</v>
      </c>
      <c r="C84" s="6"/>
    </row>
    <row r="85" spans="2:3" x14ac:dyDescent="0.3">
      <c r="B85" s="7" t="s">
        <v>31</v>
      </c>
      <c r="C85" s="8">
        <v>1148875.6399999999</v>
      </c>
    </row>
    <row r="86" spans="2:3" ht="15" thickBot="1" x14ac:dyDescent="0.35">
      <c r="B86" s="9" t="s">
        <v>78</v>
      </c>
      <c r="C86" s="10">
        <f>SUM(C85:C85)</f>
        <v>1148875.6399999999</v>
      </c>
    </row>
    <row r="87" spans="2:3" x14ac:dyDescent="0.3">
      <c r="B87" s="5" t="s">
        <v>79</v>
      </c>
      <c r="C87" s="6"/>
    </row>
    <row r="88" spans="2:3" x14ac:dyDescent="0.3">
      <c r="B88" s="7" t="s">
        <v>80</v>
      </c>
      <c r="C88" s="8">
        <v>111589.43</v>
      </c>
    </row>
    <row r="89" spans="2:3" x14ac:dyDescent="0.3">
      <c r="B89" s="7" t="s">
        <v>81</v>
      </c>
      <c r="C89" s="8">
        <v>89353.26</v>
      </c>
    </row>
    <row r="90" spans="2:3" x14ac:dyDescent="0.3">
      <c r="B90" s="7" t="s">
        <v>82</v>
      </c>
      <c r="C90" s="8">
        <v>22000</v>
      </c>
    </row>
    <row r="91" spans="2:3" x14ac:dyDescent="0.3">
      <c r="B91" s="7" t="s">
        <v>83</v>
      </c>
      <c r="C91" s="8">
        <v>261122.62</v>
      </c>
    </row>
    <row r="92" spans="2:3" x14ac:dyDescent="0.3">
      <c r="B92" s="7" t="s">
        <v>84</v>
      </c>
      <c r="C92" s="8">
        <v>195656.1</v>
      </c>
    </row>
    <row r="93" spans="2:3" ht="15" thickBot="1" x14ac:dyDescent="0.35">
      <c r="B93" s="9" t="s">
        <v>85</v>
      </c>
      <c r="C93" s="10">
        <f>SUM(C88:C92)</f>
        <v>679721.41</v>
      </c>
    </row>
    <row r="94" spans="2:3" x14ac:dyDescent="0.3">
      <c r="B94" s="5" t="s">
        <v>86</v>
      </c>
      <c r="C94" s="6"/>
    </row>
    <row r="95" spans="2:3" x14ac:dyDescent="0.3">
      <c r="B95" s="7" t="s">
        <v>87</v>
      </c>
      <c r="C95" s="8">
        <v>52440</v>
      </c>
    </row>
    <row r="96" spans="2:3" x14ac:dyDescent="0.3">
      <c r="B96" s="7" t="s">
        <v>88</v>
      </c>
      <c r="C96" s="8">
        <v>559526.40000000002</v>
      </c>
    </row>
    <row r="97" spans="2:3" x14ac:dyDescent="0.3">
      <c r="B97" s="7" t="s">
        <v>89</v>
      </c>
      <c r="C97" s="8">
        <v>1190280</v>
      </c>
    </row>
    <row r="98" spans="2:3" ht="15" thickBot="1" x14ac:dyDescent="0.35">
      <c r="B98" s="9" t="s">
        <v>90</v>
      </c>
      <c r="C98" s="10">
        <f>SUM(C95:C97)</f>
        <v>1802246.4</v>
      </c>
    </row>
    <row r="99" spans="2:3" ht="16.2" thickBot="1" x14ac:dyDescent="0.35">
      <c r="B99" s="14" t="s">
        <v>91</v>
      </c>
      <c r="C99" s="15">
        <f>SUM(C8,C13,C17,C20,C23,C49,C80,C83,C86,C93,C98)</f>
        <v>21071435.100000001</v>
      </c>
    </row>
    <row r="100" spans="2:3" x14ac:dyDescent="0.3">
      <c r="B100" s="5" t="s">
        <v>92</v>
      </c>
      <c r="C100" s="6"/>
    </row>
    <row r="101" spans="2:3" x14ac:dyDescent="0.3">
      <c r="B101" s="7" t="s">
        <v>93</v>
      </c>
      <c r="C101" s="16">
        <v>131217656.26000001</v>
      </c>
    </row>
    <row r="102" spans="2:3" x14ac:dyDescent="0.3">
      <c r="B102" s="7" t="s">
        <v>96</v>
      </c>
      <c r="C102" s="16">
        <v>114962.51</v>
      </c>
    </row>
    <row r="103" spans="2:3" x14ac:dyDescent="0.3">
      <c r="B103" s="7"/>
      <c r="C103" s="16"/>
    </row>
    <row r="104" spans="2:3" ht="15" thickBot="1" x14ac:dyDescent="0.35">
      <c r="B104" s="9" t="s">
        <v>94</v>
      </c>
      <c r="C104" s="10">
        <f>SUM(C101:C103)</f>
        <v>131332618.77000001</v>
      </c>
    </row>
    <row r="105" spans="2:3" ht="16.2" thickBot="1" x14ac:dyDescent="0.35">
      <c r="B105" s="17" t="s">
        <v>95</v>
      </c>
      <c r="C105" s="15">
        <f>SUM(C104,C99)</f>
        <v>152404053.87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EA933-8756-47E6-BB36-669EECF3555C}">
  <dimension ref="B2:C10"/>
  <sheetViews>
    <sheetView workbookViewId="0">
      <selection sqref="A1:XFD104857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97</v>
      </c>
    </row>
    <row r="5" spans="2:3" x14ac:dyDescent="0.3">
      <c r="B5" s="5" t="s">
        <v>98</v>
      </c>
      <c r="C5" s="6"/>
    </row>
    <row r="6" spans="2:3" x14ac:dyDescent="0.3">
      <c r="B6" s="7" t="s">
        <v>99</v>
      </c>
      <c r="C6" s="8">
        <v>101400</v>
      </c>
    </row>
    <row r="7" spans="2:3" x14ac:dyDescent="0.3">
      <c r="B7" s="7" t="s">
        <v>101</v>
      </c>
      <c r="C7" s="8">
        <v>128754.17</v>
      </c>
    </row>
    <row r="8" spans="2:3" x14ac:dyDescent="0.3">
      <c r="B8" s="7" t="s">
        <v>100</v>
      </c>
      <c r="C8" s="8">
        <v>4368.34</v>
      </c>
    </row>
    <row r="9" spans="2:3" ht="15" thickBot="1" x14ac:dyDescent="0.35">
      <c r="B9" s="9" t="s">
        <v>102</v>
      </c>
      <c r="C9" s="10">
        <f>SUM(C6:C8)</f>
        <v>234522.50999999998</v>
      </c>
    </row>
    <row r="10" spans="2:3" ht="16.2" thickBot="1" x14ac:dyDescent="0.35">
      <c r="B10" s="17" t="s">
        <v>95</v>
      </c>
      <c r="C10" s="15">
        <f>SUM(C9)</f>
        <v>234522.50999999998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B9770-AB7D-4F40-BB5D-EF87699ACF19}">
  <dimension ref="C4:D60"/>
  <sheetViews>
    <sheetView workbookViewId="0">
      <selection activeCell="C23" sqref="C23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103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106</v>
      </c>
      <c r="D9" s="8">
        <v>31314.82</v>
      </c>
    </row>
    <row r="10" spans="3:4" x14ac:dyDescent="0.3">
      <c r="C10" s="7" t="s">
        <v>107</v>
      </c>
      <c r="D10" s="8">
        <v>340692</v>
      </c>
    </row>
    <row r="11" spans="3:4" x14ac:dyDescent="0.3">
      <c r="C11" s="7" t="s">
        <v>35</v>
      </c>
      <c r="D11" s="8">
        <v>5900587.2000000002</v>
      </c>
    </row>
    <row r="12" spans="3:4" x14ac:dyDescent="0.3">
      <c r="C12" s="7" t="s">
        <v>108</v>
      </c>
      <c r="D12" s="8">
        <v>178888.24</v>
      </c>
    </row>
    <row r="13" spans="3:4" x14ac:dyDescent="0.3">
      <c r="C13" s="7" t="s">
        <v>109</v>
      </c>
      <c r="D13" s="8">
        <v>61343.839999999997</v>
      </c>
    </row>
    <row r="14" spans="3:4" x14ac:dyDescent="0.3">
      <c r="C14" s="7" t="s">
        <v>110</v>
      </c>
      <c r="D14" s="8">
        <v>1929684</v>
      </c>
    </row>
    <row r="15" spans="3:4" x14ac:dyDescent="0.3">
      <c r="C15" s="7" t="s">
        <v>111</v>
      </c>
      <c r="D15" s="8">
        <v>310860</v>
      </c>
    </row>
    <row r="16" spans="3:4" ht="15" thickBot="1" x14ac:dyDescent="0.35">
      <c r="C16" s="9" t="s">
        <v>112</v>
      </c>
      <c r="D16" s="10">
        <f>SUM(D9:D15)</f>
        <v>8753370.1000000015</v>
      </c>
    </row>
    <row r="17" spans="3:4" x14ac:dyDescent="0.3">
      <c r="C17" s="5" t="s">
        <v>113</v>
      </c>
      <c r="D17" s="6"/>
    </row>
    <row r="18" spans="3:4" x14ac:dyDescent="0.3">
      <c r="C18" s="7" t="s">
        <v>71</v>
      </c>
      <c r="D18" s="8">
        <v>83160</v>
      </c>
    </row>
    <row r="19" spans="3:4" x14ac:dyDescent="0.3">
      <c r="C19" s="7" t="s">
        <v>114</v>
      </c>
      <c r="D19" s="8">
        <v>440880</v>
      </c>
    </row>
    <row r="20" spans="3:4" x14ac:dyDescent="0.3">
      <c r="C20" s="7" t="s">
        <v>70</v>
      </c>
      <c r="D20" s="8">
        <v>738289.2</v>
      </c>
    </row>
    <row r="21" spans="3:4" x14ac:dyDescent="0.3">
      <c r="C21" s="7" t="s">
        <v>115</v>
      </c>
      <c r="D21" s="8">
        <v>189908.48000000001</v>
      </c>
    </row>
    <row r="22" spans="3:4" x14ac:dyDescent="0.3">
      <c r="C22" s="7" t="s">
        <v>116</v>
      </c>
      <c r="D22" s="8">
        <v>32786.400000000001</v>
      </c>
    </row>
    <row r="23" spans="3:4" x14ac:dyDescent="0.3">
      <c r="C23" s="7" t="s">
        <v>117</v>
      </c>
      <c r="D23" s="8">
        <v>86592.34</v>
      </c>
    </row>
    <row r="24" spans="3:4" x14ac:dyDescent="0.3">
      <c r="C24" s="7" t="s">
        <v>118</v>
      </c>
      <c r="D24" s="8">
        <v>200880</v>
      </c>
    </row>
    <row r="25" spans="3:4" x14ac:dyDescent="0.3">
      <c r="C25" s="7" t="s">
        <v>119</v>
      </c>
      <c r="D25" s="8">
        <v>16280</v>
      </c>
    </row>
    <row r="26" spans="3:4" x14ac:dyDescent="0.3">
      <c r="C26" s="7" t="s">
        <v>120</v>
      </c>
      <c r="D26" s="8">
        <v>400015</v>
      </c>
    </row>
    <row r="27" spans="3:4" x14ac:dyDescent="0.3">
      <c r="C27" s="7" t="s">
        <v>60</v>
      </c>
      <c r="D27" s="8">
        <v>29876</v>
      </c>
    </row>
    <row r="28" spans="3:4" x14ac:dyDescent="0.3">
      <c r="C28" s="7" t="s">
        <v>121</v>
      </c>
      <c r="D28" s="8">
        <v>36520</v>
      </c>
    </row>
    <row r="29" spans="3:4" x14ac:dyDescent="0.3">
      <c r="C29" s="7" t="s">
        <v>55</v>
      </c>
      <c r="D29" s="8">
        <v>196056</v>
      </c>
    </row>
    <row r="30" spans="3:4" x14ac:dyDescent="0.3">
      <c r="C30" s="7" t="s">
        <v>122</v>
      </c>
      <c r="D30" s="8">
        <v>41118</v>
      </c>
    </row>
    <row r="31" spans="3:4" x14ac:dyDescent="0.3">
      <c r="C31" s="7" t="s">
        <v>123</v>
      </c>
      <c r="D31" s="8">
        <v>173759.4</v>
      </c>
    </row>
    <row r="32" spans="3:4" x14ac:dyDescent="0.3">
      <c r="C32" s="7" t="s">
        <v>124</v>
      </c>
      <c r="D32" s="8">
        <v>7992</v>
      </c>
    </row>
    <row r="33" spans="3:4" x14ac:dyDescent="0.3">
      <c r="C33" s="7" t="s">
        <v>49</v>
      </c>
      <c r="D33" s="8">
        <v>792</v>
      </c>
    </row>
    <row r="34" spans="3:4" x14ac:dyDescent="0.3">
      <c r="C34" s="7" t="s">
        <v>125</v>
      </c>
      <c r="D34" s="8">
        <v>829776</v>
      </c>
    </row>
    <row r="35" spans="3:4" x14ac:dyDescent="0.3">
      <c r="C35" s="7" t="s">
        <v>48</v>
      </c>
      <c r="D35" s="8">
        <v>94788</v>
      </c>
    </row>
    <row r="36" spans="3:4" ht="15" thickBot="1" x14ac:dyDescent="0.35">
      <c r="C36" s="9" t="s">
        <v>73</v>
      </c>
      <c r="D36" s="10">
        <f>SUM(D18:D35)</f>
        <v>3599468.82</v>
      </c>
    </row>
    <row r="37" spans="3:4" x14ac:dyDescent="0.3">
      <c r="C37" s="5" t="s">
        <v>126</v>
      </c>
      <c r="D37" s="6"/>
    </row>
    <row r="38" spans="3:4" x14ac:dyDescent="0.3">
      <c r="C38" s="7" t="s">
        <v>127</v>
      </c>
      <c r="D38" s="8">
        <v>81193.53</v>
      </c>
    </row>
    <row r="39" spans="3:4" ht="15" thickBot="1" x14ac:dyDescent="0.35">
      <c r="C39" s="9" t="s">
        <v>128</v>
      </c>
      <c r="D39" s="10">
        <f>SUM(D38:D38)</f>
        <v>81193.53</v>
      </c>
    </row>
    <row r="40" spans="3:4" x14ac:dyDescent="0.3">
      <c r="C40" s="5" t="s">
        <v>129</v>
      </c>
      <c r="D40" s="6"/>
    </row>
    <row r="41" spans="3:4" x14ac:dyDescent="0.3">
      <c r="C41" s="7" t="s">
        <v>130</v>
      </c>
      <c r="D41" s="8">
        <v>101400.99</v>
      </c>
    </row>
    <row r="42" spans="3:4" x14ac:dyDescent="0.3">
      <c r="C42" s="7" t="s">
        <v>131</v>
      </c>
      <c r="D42" s="8">
        <v>604757.01</v>
      </c>
    </row>
    <row r="43" spans="3:4" ht="15" thickBot="1" x14ac:dyDescent="0.35">
      <c r="C43" s="9" t="s">
        <v>132</v>
      </c>
      <c r="D43" s="10">
        <f>SUM(D41:D42)</f>
        <v>706158</v>
      </c>
    </row>
    <row r="44" spans="3:4" x14ac:dyDescent="0.3">
      <c r="C44" s="5" t="s">
        <v>133</v>
      </c>
      <c r="D44" s="6"/>
    </row>
    <row r="45" spans="3:4" x14ac:dyDescent="0.3">
      <c r="C45" s="7" t="s">
        <v>134</v>
      </c>
      <c r="D45" s="8">
        <v>1148840</v>
      </c>
    </row>
    <row r="46" spans="3:4" ht="15" thickBot="1" x14ac:dyDescent="0.35">
      <c r="C46" s="9" t="s">
        <v>135</v>
      </c>
      <c r="D46" s="10">
        <f>SUM(D45:D45)</f>
        <v>1148840</v>
      </c>
    </row>
    <row r="47" spans="3:4" x14ac:dyDescent="0.3">
      <c r="C47" s="5" t="s">
        <v>136</v>
      </c>
      <c r="D47" s="6"/>
    </row>
    <row r="48" spans="3:4" x14ac:dyDescent="0.3">
      <c r="C48" s="7" t="s">
        <v>35</v>
      </c>
      <c r="D48" s="8">
        <v>806733</v>
      </c>
    </row>
    <row r="49" spans="3:4" ht="15" thickBot="1" x14ac:dyDescent="0.35">
      <c r="C49" s="9" t="s">
        <v>137</v>
      </c>
      <c r="D49" s="10">
        <f>SUM(D48:D48)</f>
        <v>806733</v>
      </c>
    </row>
    <row r="50" spans="3:4" x14ac:dyDescent="0.3">
      <c r="C50" s="5" t="s">
        <v>138</v>
      </c>
      <c r="D50" s="6"/>
    </row>
    <row r="51" spans="3:4" x14ac:dyDescent="0.3">
      <c r="C51" s="7" t="s">
        <v>139</v>
      </c>
      <c r="D51" s="8">
        <v>1296080.5</v>
      </c>
    </row>
    <row r="52" spans="3:4" ht="15" thickBot="1" x14ac:dyDescent="0.35">
      <c r="C52" s="9" t="s">
        <v>140</v>
      </c>
      <c r="D52" s="10">
        <f>SUM(D51:D51)</f>
        <v>1296080.5</v>
      </c>
    </row>
    <row r="53" spans="3:4" x14ac:dyDescent="0.3">
      <c r="C53" s="5" t="s">
        <v>141</v>
      </c>
      <c r="D53" s="6"/>
    </row>
    <row r="54" spans="3:4" x14ac:dyDescent="0.3">
      <c r="C54" s="7" t="s">
        <v>142</v>
      </c>
      <c r="D54" s="8">
        <v>552200</v>
      </c>
    </row>
    <row r="55" spans="3:4" ht="15" thickBot="1" x14ac:dyDescent="0.35">
      <c r="C55" s="9" t="s">
        <v>143</v>
      </c>
      <c r="D55" s="10">
        <f>SUM(D54:D54)</f>
        <v>552200</v>
      </c>
    </row>
    <row r="56" spans="3:4" ht="16.2" thickBot="1" x14ac:dyDescent="0.35">
      <c r="C56" s="17" t="s">
        <v>144</v>
      </c>
      <c r="D56" s="15">
        <f>SUM(D55,D52,D49,D46,D43,D39,D36,D16)</f>
        <v>16944043.950000003</v>
      </c>
    </row>
    <row r="57" spans="3:4" x14ac:dyDescent="0.3">
      <c r="C57" s="5" t="s">
        <v>145</v>
      </c>
      <c r="D57" s="6"/>
    </row>
    <row r="58" spans="3:4" x14ac:dyDescent="0.3">
      <c r="C58" s="7" t="s">
        <v>101</v>
      </c>
      <c r="D58" s="8">
        <v>3760.41</v>
      </c>
    </row>
    <row r="59" spans="3:4" ht="15" thickBot="1" x14ac:dyDescent="0.35">
      <c r="C59" s="9" t="s">
        <v>102</v>
      </c>
      <c r="D59" s="10">
        <f>SUM(D58:D58)</f>
        <v>3760.41</v>
      </c>
    </row>
    <row r="60" spans="3:4" ht="16.2" thickBot="1" x14ac:dyDescent="0.35">
      <c r="C60" s="17" t="s">
        <v>95</v>
      </c>
      <c r="D60" s="15">
        <f>SUM(D59+D56)</f>
        <v>16947804.360000003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07391-8BB5-4394-B36B-C4FDE63D1A33}">
  <dimension ref="C4:D81"/>
  <sheetViews>
    <sheetView topLeftCell="A59" workbookViewId="0">
      <selection activeCell="D81" sqref="D81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146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107</v>
      </c>
      <c r="D9" s="8">
        <v>1025832</v>
      </c>
    </row>
    <row r="10" spans="3:4" x14ac:dyDescent="0.3">
      <c r="C10" s="7" t="s">
        <v>147</v>
      </c>
      <c r="D10" s="8">
        <v>196800</v>
      </c>
    </row>
    <row r="11" spans="3:4" x14ac:dyDescent="0.3">
      <c r="C11" s="7" t="s">
        <v>111</v>
      </c>
      <c r="D11" s="8">
        <v>357120</v>
      </c>
    </row>
    <row r="12" spans="3:4" ht="15" thickBot="1" x14ac:dyDescent="0.35">
      <c r="C12" s="9" t="s">
        <v>112</v>
      </c>
      <c r="D12" s="10">
        <f>SUM(D9:D11)</f>
        <v>1579752</v>
      </c>
    </row>
    <row r="13" spans="3:4" x14ac:dyDescent="0.3">
      <c r="C13" s="5" t="s">
        <v>113</v>
      </c>
      <c r="D13" s="6"/>
    </row>
    <row r="14" spans="3:4" x14ac:dyDescent="0.3">
      <c r="C14" s="7" t="s">
        <v>148</v>
      </c>
      <c r="D14" s="8">
        <v>50400</v>
      </c>
    </row>
    <row r="15" spans="3:4" x14ac:dyDescent="0.3">
      <c r="C15" s="7" t="s">
        <v>149</v>
      </c>
      <c r="D15" s="8">
        <v>20880</v>
      </c>
    </row>
    <row r="16" spans="3:4" x14ac:dyDescent="0.3">
      <c r="C16" s="7" t="s">
        <v>116</v>
      </c>
      <c r="D16" s="8">
        <v>67704</v>
      </c>
    </row>
    <row r="17" spans="3:4" x14ac:dyDescent="0.3">
      <c r="C17" s="7" t="s">
        <v>60</v>
      </c>
      <c r="D17" s="8">
        <v>47400</v>
      </c>
    </row>
    <row r="18" spans="3:4" x14ac:dyDescent="0.3">
      <c r="C18" s="7" t="s">
        <v>150</v>
      </c>
      <c r="D18" s="8">
        <v>360743</v>
      </c>
    </row>
    <row r="19" spans="3:4" x14ac:dyDescent="0.3">
      <c r="C19" s="7" t="s">
        <v>48</v>
      </c>
      <c r="D19" s="8">
        <v>91960</v>
      </c>
    </row>
    <row r="20" spans="3:4" ht="15" thickBot="1" x14ac:dyDescent="0.35">
      <c r="C20" s="9" t="s">
        <v>73</v>
      </c>
      <c r="D20" s="10">
        <f>SUM(D14:D19)</f>
        <v>639087</v>
      </c>
    </row>
    <row r="21" spans="3:4" x14ac:dyDescent="0.3">
      <c r="C21" s="5" t="s">
        <v>126</v>
      </c>
      <c r="D21" s="6"/>
    </row>
    <row r="22" spans="3:4" x14ac:dyDescent="0.3">
      <c r="C22" s="7" t="s">
        <v>127</v>
      </c>
      <c r="D22" s="8">
        <v>740495.8</v>
      </c>
    </row>
    <row r="23" spans="3:4" x14ac:dyDescent="0.3">
      <c r="C23" s="7" t="s">
        <v>80</v>
      </c>
      <c r="D23" s="8">
        <v>836828.8</v>
      </c>
    </row>
    <row r="24" spans="3:4" x14ac:dyDescent="0.3">
      <c r="C24" s="7" t="s">
        <v>81</v>
      </c>
      <c r="D24" s="8">
        <v>273790.83</v>
      </c>
    </row>
    <row r="25" spans="3:4" x14ac:dyDescent="0.3">
      <c r="C25" s="7" t="s">
        <v>151</v>
      </c>
      <c r="D25" s="8">
        <v>35919.839999999997</v>
      </c>
    </row>
    <row r="26" spans="3:4" x14ac:dyDescent="0.3">
      <c r="C26" s="7" t="s">
        <v>60</v>
      </c>
      <c r="D26" s="8">
        <v>187893.2</v>
      </c>
    </row>
    <row r="27" spans="3:4" x14ac:dyDescent="0.3">
      <c r="C27" s="7" t="s">
        <v>83</v>
      </c>
      <c r="D27" s="8">
        <v>109773.4</v>
      </c>
    </row>
    <row r="28" spans="3:4" x14ac:dyDescent="0.3">
      <c r="C28" s="7" t="s">
        <v>152</v>
      </c>
      <c r="D28" s="8">
        <v>1973904.18</v>
      </c>
    </row>
    <row r="29" spans="3:4" x14ac:dyDescent="0.3">
      <c r="C29" s="7" t="s">
        <v>153</v>
      </c>
      <c r="D29" s="8">
        <v>1025292.18</v>
      </c>
    </row>
    <row r="30" spans="3:4" x14ac:dyDescent="0.3">
      <c r="C30" s="7" t="s">
        <v>154</v>
      </c>
      <c r="D30" s="8">
        <v>348919.23</v>
      </c>
    </row>
    <row r="31" spans="3:4" ht="15" thickBot="1" x14ac:dyDescent="0.35">
      <c r="C31" s="9" t="s">
        <v>128</v>
      </c>
      <c r="D31" s="10">
        <f>SUM(D22:D30)</f>
        <v>5532817.459999999</v>
      </c>
    </row>
    <row r="32" spans="3:4" x14ac:dyDescent="0.3">
      <c r="C32" s="5" t="s">
        <v>160</v>
      </c>
      <c r="D32" s="6"/>
    </row>
    <row r="33" spans="3:4" x14ac:dyDescent="0.3">
      <c r="C33" s="7" t="s">
        <v>127</v>
      </c>
      <c r="D33" s="8">
        <v>128639.53</v>
      </c>
    </row>
    <row r="34" spans="3:4" x14ac:dyDescent="0.3">
      <c r="C34" s="7" t="s">
        <v>80</v>
      </c>
      <c r="D34" s="8">
        <v>880338.36</v>
      </c>
    </row>
    <row r="35" spans="3:4" x14ac:dyDescent="0.3">
      <c r="C35" s="7" t="s">
        <v>161</v>
      </c>
      <c r="D35" s="8">
        <v>702260.9</v>
      </c>
    </row>
    <row r="36" spans="3:4" x14ac:dyDescent="0.3">
      <c r="C36" s="7" t="s">
        <v>162</v>
      </c>
      <c r="D36" s="8">
        <v>2092703.36</v>
      </c>
    </row>
    <row r="37" spans="3:4" x14ac:dyDescent="0.3">
      <c r="C37" s="7" t="s">
        <v>163</v>
      </c>
      <c r="D37" s="8">
        <v>144650</v>
      </c>
    </row>
    <row r="38" spans="3:4" x14ac:dyDescent="0.3">
      <c r="C38" s="7" t="s">
        <v>164</v>
      </c>
      <c r="D38" s="8">
        <v>83638.28</v>
      </c>
    </row>
    <row r="39" spans="3:4" x14ac:dyDescent="0.3">
      <c r="C39" s="7" t="s">
        <v>165</v>
      </c>
      <c r="D39" s="8">
        <v>16992.8</v>
      </c>
    </row>
    <row r="40" spans="3:4" x14ac:dyDescent="0.3">
      <c r="C40" s="7" t="s">
        <v>81</v>
      </c>
      <c r="D40" s="8">
        <v>1856066.54</v>
      </c>
    </row>
    <row r="41" spans="3:4" x14ac:dyDescent="0.3">
      <c r="C41" s="7" t="s">
        <v>151</v>
      </c>
      <c r="D41" s="8">
        <v>996704.61</v>
      </c>
    </row>
    <row r="42" spans="3:4" ht="13.8" customHeight="1" x14ac:dyDescent="0.3">
      <c r="C42" s="7" t="s">
        <v>60</v>
      </c>
      <c r="D42" s="8">
        <v>156160.4</v>
      </c>
    </row>
    <row r="43" spans="3:4" x14ac:dyDescent="0.3">
      <c r="C43" s="7" t="s">
        <v>167</v>
      </c>
      <c r="D43" s="8">
        <v>73502</v>
      </c>
    </row>
    <row r="44" spans="3:4" x14ac:dyDescent="0.3">
      <c r="C44" s="7" t="s">
        <v>130</v>
      </c>
      <c r="D44" s="8">
        <v>63653.7</v>
      </c>
    </row>
    <row r="45" spans="3:4" x14ac:dyDescent="0.3">
      <c r="C45" s="7" t="s">
        <v>152</v>
      </c>
      <c r="D45" s="8">
        <v>4655666.1900000004</v>
      </c>
    </row>
    <row r="46" spans="3:4" x14ac:dyDescent="0.3">
      <c r="C46" s="7" t="s">
        <v>168</v>
      </c>
      <c r="D46" s="8">
        <v>15180</v>
      </c>
    </row>
    <row r="47" spans="3:4" x14ac:dyDescent="0.3">
      <c r="C47" s="7" t="s">
        <v>153</v>
      </c>
      <c r="D47" s="8">
        <v>1461035.62</v>
      </c>
    </row>
    <row r="48" spans="3:4" x14ac:dyDescent="0.3">
      <c r="C48" s="7" t="s">
        <v>154</v>
      </c>
      <c r="D48" s="8">
        <v>2739849.2</v>
      </c>
    </row>
    <row r="49" spans="3:4" x14ac:dyDescent="0.3">
      <c r="C49" s="7" t="s">
        <v>166</v>
      </c>
      <c r="D49" s="8">
        <v>527912</v>
      </c>
    </row>
    <row r="50" spans="3:4" ht="15" thickBot="1" x14ac:dyDescent="0.35">
      <c r="C50" s="9" t="s">
        <v>169</v>
      </c>
      <c r="D50" s="10">
        <f>SUM(D33:D49)</f>
        <v>16594953.490000002</v>
      </c>
    </row>
    <row r="51" spans="3:4" x14ac:dyDescent="0.3">
      <c r="C51" s="5" t="s">
        <v>170</v>
      </c>
      <c r="D51" s="6"/>
    </row>
    <row r="52" spans="3:4" x14ac:dyDescent="0.3">
      <c r="C52" s="7" t="s">
        <v>152</v>
      </c>
      <c r="D52" s="8">
        <v>1786070</v>
      </c>
    </row>
    <row r="53" spans="3:4" ht="15" thickBot="1" x14ac:dyDescent="0.35">
      <c r="C53" s="9" t="s">
        <v>171</v>
      </c>
      <c r="D53" s="10">
        <f>SUM(D52:D52)</f>
        <v>1786070</v>
      </c>
    </row>
    <row r="54" spans="3:4" x14ac:dyDescent="0.3">
      <c r="C54" s="5" t="s">
        <v>136</v>
      </c>
      <c r="D54" s="6"/>
    </row>
    <row r="55" spans="3:4" x14ac:dyDescent="0.3">
      <c r="C55" s="7" t="s">
        <v>35</v>
      </c>
      <c r="D55" s="8">
        <v>244728</v>
      </c>
    </row>
    <row r="56" spans="3:4" x14ac:dyDescent="0.3">
      <c r="C56" s="7" t="s">
        <v>155</v>
      </c>
      <c r="D56" s="8">
        <v>141900</v>
      </c>
    </row>
    <row r="57" spans="3:4" ht="15" thickBot="1" x14ac:dyDescent="0.35">
      <c r="C57" s="9" t="s">
        <v>137</v>
      </c>
      <c r="D57" s="10">
        <f>SUM(D55:D56)</f>
        <v>386628</v>
      </c>
    </row>
    <row r="58" spans="3:4" x14ac:dyDescent="0.3">
      <c r="C58" s="5" t="s">
        <v>158</v>
      </c>
      <c r="D58" s="6"/>
    </row>
    <row r="59" spans="3:4" x14ac:dyDescent="0.3">
      <c r="C59" s="7" t="s">
        <v>80</v>
      </c>
      <c r="D59" s="8">
        <v>98494</v>
      </c>
    </row>
    <row r="60" spans="3:4" ht="15" thickBot="1" x14ac:dyDescent="0.35">
      <c r="C60" s="9" t="s">
        <v>159</v>
      </c>
      <c r="D60" s="10">
        <f>SUM(D59:D59)</f>
        <v>98494</v>
      </c>
    </row>
    <row r="61" spans="3:4" x14ac:dyDescent="0.3">
      <c r="C61" s="5" t="s">
        <v>141</v>
      </c>
      <c r="D61" s="6"/>
    </row>
    <row r="62" spans="3:4" x14ac:dyDescent="0.3">
      <c r="C62" s="7" t="s">
        <v>156</v>
      </c>
      <c r="D62" s="8">
        <v>1990505</v>
      </c>
    </row>
    <row r="63" spans="3:4" x14ac:dyDescent="0.3">
      <c r="C63" s="7" t="s">
        <v>157</v>
      </c>
      <c r="D63" s="8">
        <v>18747.3</v>
      </c>
    </row>
    <row r="64" spans="3:4" ht="15" thickBot="1" x14ac:dyDescent="0.35">
      <c r="C64" s="9" t="s">
        <v>143</v>
      </c>
      <c r="D64" s="10">
        <f>SUM(D62:D63)</f>
        <v>2009252.3</v>
      </c>
    </row>
    <row r="65" spans="3:4" x14ac:dyDescent="0.3">
      <c r="C65" s="5" t="s">
        <v>172</v>
      </c>
      <c r="D65" s="6"/>
    </row>
    <row r="66" spans="3:4" x14ac:dyDescent="0.3">
      <c r="C66" s="7" t="s">
        <v>81</v>
      </c>
      <c r="D66" s="8">
        <v>461597.59</v>
      </c>
    </row>
    <row r="67" spans="3:4" x14ac:dyDescent="0.3">
      <c r="C67" s="7" t="s">
        <v>131</v>
      </c>
      <c r="D67" s="8">
        <v>17154.060000000001</v>
      </c>
    </row>
    <row r="68" spans="3:4" x14ac:dyDescent="0.3">
      <c r="C68" s="7" t="s">
        <v>130</v>
      </c>
      <c r="D68" s="8">
        <v>1008052.32</v>
      </c>
    </row>
    <row r="69" spans="3:4" x14ac:dyDescent="0.3">
      <c r="C69" s="7" t="s">
        <v>152</v>
      </c>
      <c r="D69" s="8">
        <v>2423676.2000000002</v>
      </c>
    </row>
    <row r="70" spans="3:4" x14ac:dyDescent="0.3">
      <c r="C70" s="7" t="s">
        <v>153</v>
      </c>
      <c r="D70" s="8">
        <v>25902.799999999999</v>
      </c>
    </row>
    <row r="71" spans="3:4" x14ac:dyDescent="0.3">
      <c r="C71" s="7" t="s">
        <v>154</v>
      </c>
      <c r="D71" s="8">
        <v>32685.4</v>
      </c>
    </row>
    <row r="72" spans="3:4" ht="15" thickBot="1" x14ac:dyDescent="0.35">
      <c r="C72" s="9" t="s">
        <v>137</v>
      </c>
      <c r="D72" s="10">
        <f>SUM(D66:D71)</f>
        <v>3969068.3699999996</v>
      </c>
    </row>
    <row r="73" spans="3:4" x14ac:dyDescent="0.3">
      <c r="C73" s="5" t="s">
        <v>173</v>
      </c>
      <c r="D73" s="6"/>
    </row>
    <row r="74" spans="3:4" x14ac:dyDescent="0.3">
      <c r="C74" s="7" t="s">
        <v>174</v>
      </c>
      <c r="D74" s="8">
        <v>2253104.64</v>
      </c>
    </row>
    <row r="75" spans="3:4" ht="15" thickBot="1" x14ac:dyDescent="0.35">
      <c r="C75" s="9" t="s">
        <v>76</v>
      </c>
      <c r="D75" s="10">
        <f>SUM(D74:D74)</f>
        <v>2253104.64</v>
      </c>
    </row>
    <row r="76" spans="3:4" ht="16.2" thickBot="1" x14ac:dyDescent="0.35">
      <c r="C76" s="17" t="s">
        <v>144</v>
      </c>
      <c r="D76" s="15">
        <f>SUM(D75+D72+D64+D60+D57+D53+D50+D31+D20+D12)</f>
        <v>34849227.259999998</v>
      </c>
    </row>
    <row r="77" spans="3:4" x14ac:dyDescent="0.3">
      <c r="C77" s="5" t="s">
        <v>145</v>
      </c>
      <c r="D77" s="6"/>
    </row>
    <row r="78" spans="3:4" x14ac:dyDescent="0.3">
      <c r="C78" s="7" t="s">
        <v>101</v>
      </c>
      <c r="D78" s="8">
        <v>6</v>
      </c>
    </row>
    <row r="79" spans="3:4" x14ac:dyDescent="0.3">
      <c r="C79" s="7" t="s">
        <v>175</v>
      </c>
      <c r="D79" s="8">
        <v>4831.6499999999996</v>
      </c>
    </row>
    <row r="80" spans="3:4" ht="15" thickBot="1" x14ac:dyDescent="0.35">
      <c r="C80" s="9" t="s">
        <v>102</v>
      </c>
      <c r="D80" s="10">
        <f>SUM(D78:D79)</f>
        <v>4837.6499999999996</v>
      </c>
    </row>
    <row r="81" spans="3:4" ht="16.2" thickBot="1" x14ac:dyDescent="0.35">
      <c r="C81" s="17" t="s">
        <v>95</v>
      </c>
      <c r="D81" s="15">
        <f>SUM(D80+D76)</f>
        <v>34854064.909999996</v>
      </c>
    </row>
  </sheetData>
  <sortState xmlns:xlrd2="http://schemas.microsoft.com/office/spreadsheetml/2017/richdata2" ref="C33:D48">
    <sortCondition ref="C33:C4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A686E-A503-4A8C-B1F5-2D00D6562E98}">
  <dimension ref="B2:C9"/>
  <sheetViews>
    <sheetView tabSelected="1" workbookViewId="0">
      <selection activeCell="C15" sqref="C14:C15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176</v>
      </c>
    </row>
    <row r="5" spans="2:3" x14ac:dyDescent="0.3">
      <c r="B5" s="5" t="s">
        <v>98</v>
      </c>
      <c r="C5" s="6"/>
    </row>
    <row r="6" spans="2:3" x14ac:dyDescent="0.3">
      <c r="B6" s="7" t="s">
        <v>177</v>
      </c>
      <c r="C6" s="8">
        <v>7541173.3399999999</v>
      </c>
    </row>
    <row r="7" spans="2:3" x14ac:dyDescent="0.3">
      <c r="B7" s="7" t="s">
        <v>101</v>
      </c>
      <c r="C7" s="8">
        <v>15.67</v>
      </c>
    </row>
    <row r="8" spans="2:3" ht="15" thickBot="1" x14ac:dyDescent="0.35">
      <c r="B8" s="9" t="s">
        <v>102</v>
      </c>
      <c r="C8" s="10">
        <f>SUM(C6:C7)</f>
        <v>7541189.0099999998</v>
      </c>
    </row>
    <row r="9" spans="2:3" ht="16.2" thickBot="1" x14ac:dyDescent="0.35">
      <c r="B9" s="17" t="s">
        <v>95</v>
      </c>
      <c r="C9" s="15">
        <f>SUM(C8)</f>
        <v>7541189.0099999998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5</vt:i4>
      </vt:variant>
    </vt:vector>
  </HeadingPairs>
  <TitlesOfParts>
    <vt:vector size="5" baseType="lpstr">
      <vt:lpstr>01.12.2025.</vt:lpstr>
      <vt:lpstr>02.12.2025.</vt:lpstr>
      <vt:lpstr>03.12.2025.</vt:lpstr>
      <vt:lpstr>04.12.2025.</vt:lpstr>
      <vt:lpstr>05.12.2025.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2025-12-08T08:17:36Z</dcterms:modified>
</cp:coreProperties>
</file>